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J42" i="1"/>
  <c r="L42" i="1" s="1"/>
  <c r="I42" i="1"/>
  <c r="H42" i="1"/>
  <c r="G42" i="1"/>
  <c r="F42" i="1"/>
  <c r="E42" i="1"/>
  <c r="C42" i="1"/>
  <c r="B42" i="1"/>
  <c r="D42" i="1" s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L29" i="1"/>
  <c r="K29" i="1"/>
  <c r="J29" i="1"/>
  <c r="I29" i="1"/>
  <c r="G29" i="1"/>
  <c r="F29" i="1"/>
  <c r="H29" i="1" s="1"/>
  <c r="E29" i="1"/>
  <c r="D29" i="1"/>
  <c r="C29" i="1"/>
  <c r="B29" i="1"/>
  <c r="M28" i="1"/>
  <c r="L28" i="1"/>
  <c r="I28" i="1"/>
  <c r="H28" i="1"/>
  <c r="E28" i="1"/>
  <c r="D28" i="1"/>
  <c r="K27" i="1"/>
  <c r="M27" i="1" s="1"/>
  <c r="J27" i="1"/>
  <c r="L27" i="1" s="1"/>
  <c r="H27" i="1"/>
  <c r="G27" i="1"/>
  <c r="G22" i="1" s="1"/>
  <c r="F27" i="1"/>
  <c r="C27" i="1"/>
  <c r="E27" i="1" s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M23" i="1"/>
  <c r="L23" i="1"/>
  <c r="K23" i="1"/>
  <c r="J23" i="1"/>
  <c r="I23" i="1"/>
  <c r="G23" i="1"/>
  <c r="F23" i="1"/>
  <c r="F22" i="1" s="1"/>
  <c r="E23" i="1"/>
  <c r="D23" i="1"/>
  <c r="C23" i="1"/>
  <c r="B23" i="1"/>
  <c r="J22" i="1"/>
  <c r="B22" i="1"/>
  <c r="M21" i="1"/>
  <c r="L21" i="1"/>
  <c r="I21" i="1"/>
  <c r="H21" i="1"/>
  <c r="E21" i="1"/>
  <c r="D21" i="1"/>
  <c r="L20" i="1"/>
  <c r="K20" i="1"/>
  <c r="M20" i="1" s="1"/>
  <c r="J20" i="1"/>
  <c r="G20" i="1"/>
  <c r="I20" i="1" s="1"/>
  <c r="F20" i="1"/>
  <c r="H20" i="1" s="1"/>
  <c r="D20" i="1"/>
  <c r="C20" i="1"/>
  <c r="E20" i="1" s="1"/>
  <c r="B20" i="1"/>
  <c r="M19" i="1"/>
  <c r="L19" i="1"/>
  <c r="I19" i="1"/>
  <c r="H19" i="1"/>
  <c r="E19" i="1"/>
  <c r="D19" i="1"/>
  <c r="M18" i="1"/>
  <c r="K18" i="1"/>
  <c r="J18" i="1"/>
  <c r="L18" i="1" s="1"/>
  <c r="I18" i="1"/>
  <c r="G18" i="1"/>
  <c r="F18" i="1"/>
  <c r="H18" i="1" s="1"/>
  <c r="E18" i="1"/>
  <c r="D18" i="1"/>
  <c r="C18" i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M9" i="1"/>
  <c r="K9" i="1"/>
  <c r="J9" i="1"/>
  <c r="J8" i="1" s="1"/>
  <c r="I9" i="1"/>
  <c r="G9" i="1"/>
  <c r="F9" i="1"/>
  <c r="H9" i="1" s="1"/>
  <c r="E9" i="1"/>
  <c r="C9" i="1"/>
  <c r="B9" i="1"/>
  <c r="B8" i="1" s="1"/>
  <c r="M8" i="1"/>
  <c r="K8" i="1"/>
  <c r="I8" i="1"/>
  <c r="G8" i="1"/>
  <c r="G44" i="1" s="1"/>
  <c r="F8" i="1"/>
  <c r="E8" i="1"/>
  <c r="C8" i="1"/>
  <c r="G45" i="1" l="1"/>
  <c r="I44" i="1"/>
  <c r="D8" i="1"/>
  <c r="B44" i="1"/>
  <c r="B45" i="1" s="1"/>
  <c r="C44" i="1"/>
  <c r="I22" i="1"/>
  <c r="H22" i="1"/>
  <c r="L8" i="1"/>
  <c r="J44" i="1"/>
  <c r="J45" i="1" s="1"/>
  <c r="F44" i="1"/>
  <c r="F45" i="1" s="1"/>
  <c r="C22" i="1"/>
  <c r="K22" i="1"/>
  <c r="I27" i="1"/>
  <c r="H8" i="1"/>
  <c r="L9" i="1"/>
  <c r="H23" i="1"/>
  <c r="D9" i="1"/>
  <c r="H44" i="1" l="1"/>
  <c r="C45" i="1"/>
  <c r="E44" i="1"/>
  <c r="D44" i="1"/>
  <c r="M22" i="1"/>
  <c r="L22" i="1"/>
  <c r="E22" i="1"/>
  <c r="D22" i="1"/>
  <c r="K44" i="1"/>
  <c r="I45" i="1"/>
  <c r="H45" i="1"/>
  <c r="D45" i="1" l="1"/>
  <c r="E45" i="1"/>
  <c r="K45" i="1"/>
  <c r="M44" i="1"/>
  <c r="L44" i="1"/>
  <c r="M45" i="1" l="1"/>
  <c r="L45" i="1"/>
</calcChain>
</file>

<file path=xl/sharedStrings.xml><?xml version="1.0" encoding="utf-8"?>
<sst xmlns="http://schemas.openxmlformats.org/spreadsheetml/2006/main" count="52" uniqueCount="50">
  <si>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</si>
  <si>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</si>
  <si>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</si>
  <si>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</si>
  <si>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</si>
  <si>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</si>
  <si>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</si>
  <si>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</si>
  <si>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</si>
  <si>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</si>
  <si>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</si>
  <si>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</si>
  <si>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</si>
  <si>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</si>
  <si>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</si>
  <si>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</si>
  <si>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</si>
  <si>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</si>
  <si>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</si>
  <si>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</si>
  <si>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</si>
  <si>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</si>
  <si>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</si>
  <si>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</si>
  <si>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</si>
  <si>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</si>
  <si>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</si>
  <si>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</si>
  <si>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</si>
  <si>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</si>
  <si>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</si>
  <si>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</si>
  <si>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</si>
  <si>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</si>
  <si>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</si>
  <si>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</si>
  <si>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</si>
  <si>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</si>
  <si>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SECTORAL EXPORT FIGURES - 1000 $</t>
  </si>
  <si>
    <t>LAST 12 MONTHS</t>
  </si>
  <si>
    <t>2022 - 2023</t>
  </si>
  <si>
    <t>Change  ('24/'23)</t>
  </si>
  <si>
    <t xml:space="preserve"> Share 
(24)  (%)</t>
  </si>
  <si>
    <t>Change    ('24/'23)</t>
  </si>
  <si>
    <t xml:space="preserve"> Share
(24)  (%)</t>
  </si>
  <si>
    <t>2023 - 2024</t>
  </si>
  <si>
    <t>TOTAL EXPORT</t>
  </si>
  <si>
    <t>1 - 30 JUNE EXPORT FIGURES</t>
  </si>
  <si>
    <t>1 - 30 JUNE</t>
  </si>
  <si>
    <t>1st JUNE  -  30st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</si>
</sst>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4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6" borderId="0" applyNumberFormat="0" applyBorder="0" applyAlignment="0" applyProtection="0"/>
    <xf numFmtId="0" fontId="30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28" borderId="0" applyNumberFormat="0" applyBorder="0" applyAlignment="0" applyProtection="0"/>
    <xf numFmtId="0" fontId="30" fillId="30" borderId="0" applyNumberFormat="0" applyBorder="0" applyAlignment="0" applyProtection="0"/>
    <xf numFmtId="0" fontId="30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4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2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1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2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5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10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5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1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5" fillId="19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1" fillId="37" borderId="19" applyNumberFormat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29" borderId="17" applyNumberFormat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4" applyNumberFormat="0" applyFill="0" applyAlignment="0" applyProtection="0"/>
    <xf numFmtId="0" fontId="7" fillId="0" borderId="2" applyNumberFormat="0" applyFill="0" applyAlignment="0" applyProtection="0"/>
    <xf numFmtId="0" fontId="37" fillId="0" borderId="15" applyNumberFormat="0" applyFill="0" applyAlignment="0" applyProtection="0"/>
    <xf numFmtId="0" fontId="8" fillId="0" borderId="3" applyNumberFormat="0" applyFill="0" applyAlignment="0" applyProtection="0"/>
    <xf numFmtId="0" fontId="3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" borderId="4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11" fillId="0" borderId="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28" fillId="0" borderId="0"/>
    <xf numFmtId="0" fontId="30" fillId="0" borderId="0"/>
    <xf numFmtId="0" fontId="30" fillId="0" borderId="0"/>
    <xf numFmtId="0" fontId="28" fillId="0" borderId="0"/>
    <xf numFmtId="0" fontId="4" fillId="0" borderId="0"/>
    <xf numFmtId="0" fontId="30" fillId="0" borderId="0"/>
    <xf numFmtId="0" fontId="30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14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1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1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1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20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" fillId="1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39" fillId="37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0" fillId="38" borderId="18" applyNumberFormat="0" applyAlignment="0" applyProtection="0"/>
    <xf numFmtId="0" fontId="43" fillId="39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6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4" fillId="29" borderId="0" applyNumberFormat="0" applyBorder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4" fontId="16" fillId="0" borderId="0" applyFon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33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18" fillId="0" borderId="0" xfId="1" applyFont="1" applyFill="1" applyBorder="1" applyAlignment="1"/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7" fillId="0" borderId="9" xfId="335" applyNumberFormat="1" applyFont="1" applyBorder="1" applyAlignment="1">
      <alignment horizontal="center" vertical="center"/>
    </xf>
    <xf numFmtId="0" fontId="48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30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tabSelected="1" zoomScale="60" zoomScaleNormal="60" workbookViewId="0">
      <pane xSplit="1" ySplit="7" topLeftCell="B26" activePane="bottomRight" state="frozen"/>
      <selection activeCell="B16" sqref="B16"/>
      <selection pane="topRight" activeCell="B16" sqref="B16"/>
      <selection pane="bottomLeft" activeCell="B16" sqref="B16"/>
      <selection pane="bottomRight" activeCell="C16" sqref="C16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14"/>
      <c r="B1" s="32" t="s">
        <v>47</v>
      </c>
      <c r="C1" s="32"/>
      <c r="D1" s="32"/>
      <c r="E1" s="32"/>
      <c r="F1" s="32"/>
      <c r="G1" s="32"/>
      <c r="H1" s="32"/>
      <c r="I1" s="32"/>
      <c r="J1" s="32"/>
      <c r="K1" s="10"/>
      <c r="L1" s="10"/>
      <c r="M1" s="10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29" t="s">
        <v>38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ht="18" x14ac:dyDescent="0.25">
      <c r="A6" s="3"/>
      <c r="B6" s="28" t="s">
        <v>48</v>
      </c>
      <c r="C6" s="28"/>
      <c r="D6" s="28"/>
      <c r="E6" s="28"/>
      <c r="F6" s="28" t="s">
        <v>49</v>
      </c>
      <c r="G6" s="28"/>
      <c r="H6" s="28"/>
      <c r="I6" s="28"/>
      <c r="J6" s="28" t="s">
        <v>39</v>
      </c>
      <c r="K6" s="28"/>
      <c r="L6" s="28"/>
      <c r="M6" s="28"/>
    </row>
    <row r="7" spans="1:13" ht="29" x14ac:dyDescent="0.4">
      <c r="A7" s="4" t="s">
        <v>27</v>
      </c>
      <c r="B7" s="15">
        <v>2023</v>
      </c>
      <c r="C7" s="16">
        <v>2024</v>
      </c>
      <c r="D7" s="17" t="s">
        <v>41</v>
      </c>
      <c r="E7" s="17" t="s">
        <v>42</v>
      </c>
      <c r="F7" s="15">
        <v>2023</v>
      </c>
      <c r="G7" s="16">
        <v>2024</v>
      </c>
      <c r="H7" s="17" t="s">
        <v>43</v>
      </c>
      <c r="I7" s="17" t="s">
        <v>44</v>
      </c>
      <c r="J7" s="15" t="s">
        <v>40</v>
      </c>
      <c r="K7" s="15" t="s">
        <v>45</v>
      </c>
      <c r="L7" s="17" t="s">
        <v>43</v>
      </c>
      <c r="M7" s="17" t="s">
        <v>42</v>
      </c>
    </row>
    <row r="8" spans="1:13" ht="16.5" x14ac:dyDescent="0.35">
      <c r="A8" s="8" t="s">
        <v>28</v>
      </c>
      <c r="B8" s="18">
        <f>B9+B18+B20</f>
        <v>2566452.3081900002</v>
      </c>
      <c r="C8" s="18">
        <f>C9+C18+C20</f>
        <v>2451755.8551599998</v>
      </c>
      <c r="D8" s="19">
        <f t="shared" ref="D8:D46" si="0">(C8-B8)/B8*100</f>
        <v>-4.4690662150231235</v>
      </c>
      <c r="E8" s="19">
        <f>C8/C$46*100</f>
        <v>13.203154281907212</v>
      </c>
      <c r="F8" s="18">
        <f>F9+F18+F20</f>
        <v>16585733.683600001</v>
      </c>
      <c r="G8" s="18">
        <f>G9+G18+G20</f>
        <v>17488568.036000002</v>
      </c>
      <c r="H8" s="19">
        <f t="shared" ref="H8:H46" si="1">(G8-F8)/F8*100</f>
        <v>5.4434393414427307</v>
      </c>
      <c r="I8" s="19">
        <f>G8/G$46*100</f>
        <v>13.941076293528425</v>
      </c>
      <c r="J8" s="18">
        <f>J9+J18+J20</f>
        <v>34401852.706689999</v>
      </c>
      <c r="K8" s="18">
        <f>K9+K18+K20</f>
        <v>35984010.154750004</v>
      </c>
      <c r="L8" s="19">
        <f t="shared" ref="L8:L46" si="2">(K8-J8)/J8*100</f>
        <v>4.5990472128041224</v>
      </c>
      <c r="M8" s="19">
        <f>K8/K$46*100</f>
        <v>13.957303722909813</v>
      </c>
    </row>
    <row r="9" spans="1:13" ht="15.5" x14ac:dyDescent="0.35">
      <c r="A9" s="5" t="s">
        <v>29</v>
      </c>
      <c r="B9" s="18">
        <f>B10+B11+B12+B13+B14+B15+B16+B17</f>
        <v>1612695.0403200001</v>
      </c>
      <c r="C9" s="18">
        <f>C10+C11+C12+C13+C14+C15+C16+C17</f>
        <v>1646799.98599</v>
      </c>
      <c r="D9" s="19">
        <f t="shared" si="0"/>
        <v>2.1147795967198184</v>
      </c>
      <c r="E9" s="19">
        <f t="shared" ref="E9:E46" si="3">C9/C$46*100</f>
        <v>8.8683195109774395</v>
      </c>
      <c r="F9" s="18">
        <f>F10+F11+F12+F13+F14+F15+F16+F17</f>
        <v>10914538.79056</v>
      </c>
      <c r="G9" s="18">
        <f>G10+G11+G12+G13+G14+G15+G16+G17</f>
        <v>11841519.06109</v>
      </c>
      <c r="H9" s="19">
        <f t="shared" si="1"/>
        <v>8.4930777957539263</v>
      </c>
      <c r="I9" s="19">
        <f t="shared" ref="I9:I46" si="4">G9/G$46*100</f>
        <v>9.4395104460299084</v>
      </c>
      <c r="J9" s="18">
        <f>J10+J11+J12+J13+J14+J15+J16+J17</f>
        <v>22401386.730250001</v>
      </c>
      <c r="K9" s="18">
        <f>K10+K11+K12+K13+K14+K15+K16+K17</f>
        <v>24544102.562180001</v>
      </c>
      <c r="L9" s="19">
        <f t="shared" si="2"/>
        <v>9.5651035256516348</v>
      </c>
      <c r="M9" s="19">
        <f t="shared" ref="M9:M46" si="5">K9/K$46*100</f>
        <v>9.520047726569878</v>
      </c>
    </row>
    <row r="10" spans="1:13" ht="14" x14ac:dyDescent="0.3">
      <c r="A10" s="6" t="s">
        <v>5</v>
      </c>
      <c r="B10" s="20">
        <v>771917.26075999998</v>
      </c>
      <c r="C10" s="20">
        <v>818510.04263000004</v>
      </c>
      <c r="D10" s="21">
        <f t="shared" si="0"/>
        <v>6.0359813465146006</v>
      </c>
      <c r="E10" s="21">
        <f t="shared" si="3"/>
        <v>4.4078264772530078</v>
      </c>
      <c r="F10" s="20">
        <v>5483772.4982500002</v>
      </c>
      <c r="G10" s="20">
        <v>5861126.4935400002</v>
      </c>
      <c r="H10" s="21">
        <f t="shared" si="1"/>
        <v>6.8812846523159461</v>
      </c>
      <c r="I10" s="21">
        <f t="shared" si="4"/>
        <v>4.6722185283701911</v>
      </c>
      <c r="J10" s="20">
        <v>11544721.018820001</v>
      </c>
      <c r="K10" s="20">
        <v>12701940.766310001</v>
      </c>
      <c r="L10" s="21">
        <f t="shared" si="2"/>
        <v>10.023800017371757</v>
      </c>
      <c r="M10" s="21">
        <f t="shared" si="5"/>
        <v>4.9267673164658756</v>
      </c>
    </row>
    <row r="11" spans="1:13" ht="14" x14ac:dyDescent="0.3">
      <c r="A11" s="6" t="s">
        <v>4</v>
      </c>
      <c r="B11" s="20">
        <v>272478.71665000002</v>
      </c>
      <c r="C11" s="20">
        <v>260321.17383000001</v>
      </c>
      <c r="D11" s="21">
        <f t="shared" si="0"/>
        <v>-4.4618320907670794</v>
      </c>
      <c r="E11" s="21">
        <f t="shared" si="3"/>
        <v>1.4018771949462219</v>
      </c>
      <c r="F11" s="20">
        <v>1695416.4191000001</v>
      </c>
      <c r="G11" s="20">
        <v>1718249.0159100001</v>
      </c>
      <c r="H11" s="21">
        <f t="shared" si="1"/>
        <v>1.3467250023519615</v>
      </c>
      <c r="I11" s="21">
        <f t="shared" si="4"/>
        <v>1.369708518889136</v>
      </c>
      <c r="J11" s="20">
        <v>3191478.6546399998</v>
      </c>
      <c r="K11" s="20">
        <v>3513000.4660899998</v>
      </c>
      <c r="L11" s="21">
        <f t="shared" si="2"/>
        <v>10.074383890443652</v>
      </c>
      <c r="M11" s="21">
        <f t="shared" si="5"/>
        <v>1.3626056204708323</v>
      </c>
    </row>
    <row r="12" spans="1:13" ht="14" x14ac:dyDescent="0.3">
      <c r="A12" s="6" t="s">
        <v>2</v>
      </c>
      <c r="B12" s="20">
        <v>169810.66354000001</v>
      </c>
      <c r="C12" s="20">
        <v>164679.87650000001</v>
      </c>
      <c r="D12" s="21">
        <f t="shared" si="0"/>
        <v>-3.0214751730190401</v>
      </c>
      <c r="E12" s="21">
        <f t="shared" si="3"/>
        <v>0.88683129357226853</v>
      </c>
      <c r="F12" s="20">
        <v>1073020.60815</v>
      </c>
      <c r="G12" s="20">
        <v>1289868.87558</v>
      </c>
      <c r="H12" s="21">
        <f t="shared" si="1"/>
        <v>20.209142842453804</v>
      </c>
      <c r="I12" s="21">
        <f t="shared" si="4"/>
        <v>1.0282237154061127</v>
      </c>
      <c r="J12" s="20">
        <v>2444991.13723</v>
      </c>
      <c r="K12" s="20">
        <v>2620335.6675</v>
      </c>
      <c r="L12" s="21">
        <f t="shared" si="2"/>
        <v>7.1715814262072453</v>
      </c>
      <c r="M12" s="21">
        <f t="shared" si="5"/>
        <v>1.0163631182291502</v>
      </c>
    </row>
    <row r="13" spans="1:13" ht="14" x14ac:dyDescent="0.3">
      <c r="A13" s="6" t="s">
        <v>3</v>
      </c>
      <c r="B13" s="20">
        <v>111229.62955</v>
      </c>
      <c r="C13" s="20">
        <v>88717.119460000002</v>
      </c>
      <c r="D13" s="21">
        <f t="shared" si="0"/>
        <v>-20.239670114050107</v>
      </c>
      <c r="E13" s="21">
        <f t="shared" si="3"/>
        <v>0.47775793548592604</v>
      </c>
      <c r="F13" s="20">
        <v>722887.56159000006</v>
      </c>
      <c r="G13" s="20">
        <v>829462.68807999999</v>
      </c>
      <c r="H13" s="21">
        <f t="shared" si="1"/>
        <v>14.742974170919007</v>
      </c>
      <c r="I13" s="21">
        <f t="shared" si="4"/>
        <v>0.66120923070173143</v>
      </c>
      <c r="J13" s="20">
        <v>1538821.35516</v>
      </c>
      <c r="K13" s="20">
        <v>1714421.9034800001</v>
      </c>
      <c r="L13" s="21">
        <f t="shared" si="2"/>
        <v>11.411366740601405</v>
      </c>
      <c r="M13" s="21">
        <f t="shared" si="5"/>
        <v>0.66498167139164366</v>
      </c>
    </row>
    <row r="14" spans="1:13" ht="14" x14ac:dyDescent="0.3">
      <c r="A14" s="6" t="s">
        <v>0</v>
      </c>
      <c r="B14" s="20">
        <v>118585.45311</v>
      </c>
      <c r="C14" s="20">
        <v>152884.11858000001</v>
      </c>
      <c r="D14" s="21">
        <f t="shared" si="0"/>
        <v>28.923164326221805</v>
      </c>
      <c r="E14" s="21">
        <f t="shared" si="3"/>
        <v>0.82330897695904859</v>
      </c>
      <c r="F14" s="20">
        <v>838602.45536000002</v>
      </c>
      <c r="G14" s="20">
        <v>1170100.10311</v>
      </c>
      <c r="H14" s="21">
        <f t="shared" si="1"/>
        <v>39.529773092268471</v>
      </c>
      <c r="I14" s="21">
        <f t="shared" si="4"/>
        <v>0.93274959819140157</v>
      </c>
      <c r="J14" s="20">
        <v>1754476.5317500001</v>
      </c>
      <c r="K14" s="20">
        <v>2193979.8713099998</v>
      </c>
      <c r="L14" s="21">
        <f t="shared" si="2"/>
        <v>25.050397175824163</v>
      </c>
      <c r="M14" s="21">
        <f t="shared" si="5"/>
        <v>0.85099029524873704</v>
      </c>
    </row>
    <row r="15" spans="1:13" ht="14" x14ac:dyDescent="0.3">
      <c r="A15" s="6" t="s">
        <v>1</v>
      </c>
      <c r="B15" s="20">
        <v>79520.73646</v>
      </c>
      <c r="C15" s="20">
        <v>71182.850130000006</v>
      </c>
      <c r="D15" s="21">
        <f t="shared" si="0"/>
        <v>-10.485172423162934</v>
      </c>
      <c r="E15" s="21">
        <f t="shared" si="3"/>
        <v>0.38333268400859422</v>
      </c>
      <c r="F15" s="20">
        <v>559798.64297000004</v>
      </c>
      <c r="G15" s="20">
        <v>434898.20873000001</v>
      </c>
      <c r="H15" s="21">
        <f t="shared" si="1"/>
        <v>-22.311671492689474</v>
      </c>
      <c r="I15" s="21">
        <f t="shared" si="4"/>
        <v>0.34668070566688336</v>
      </c>
      <c r="J15" s="20">
        <v>862630.72132999997</v>
      </c>
      <c r="K15" s="20">
        <v>746286.67229000002</v>
      </c>
      <c r="L15" s="21">
        <f t="shared" si="2"/>
        <v>-13.487120985051545</v>
      </c>
      <c r="M15" s="21">
        <f t="shared" si="5"/>
        <v>0.28946606297397981</v>
      </c>
    </row>
    <row r="16" spans="1:13" ht="14" x14ac:dyDescent="0.3">
      <c r="A16" s="6" t="s">
        <v>6</v>
      </c>
      <c r="B16" s="20">
        <v>80637.588019999996</v>
      </c>
      <c r="C16" s="20">
        <v>82524.705249999999</v>
      </c>
      <c r="D16" s="21">
        <f t="shared" si="0"/>
        <v>2.3402451342318851</v>
      </c>
      <c r="E16" s="21">
        <f t="shared" si="3"/>
        <v>0.44441065091840576</v>
      </c>
      <c r="F16" s="20">
        <v>456006.42567999999</v>
      </c>
      <c r="G16" s="20">
        <v>451800.57656999998</v>
      </c>
      <c r="H16" s="21">
        <f t="shared" si="1"/>
        <v>-0.92232233432417499</v>
      </c>
      <c r="I16" s="21">
        <f t="shared" si="4"/>
        <v>0.36015449031944408</v>
      </c>
      <c r="J16" s="20">
        <v>926726.90118000004</v>
      </c>
      <c r="K16" s="20">
        <v>918082.75257000001</v>
      </c>
      <c r="L16" s="21">
        <f t="shared" si="2"/>
        <v>-0.93276116178277013</v>
      </c>
      <c r="M16" s="21">
        <f t="shared" si="5"/>
        <v>0.35610149522740359</v>
      </c>
    </row>
    <row r="17" spans="1:13" ht="14" x14ac:dyDescent="0.3">
      <c r="A17" s="6" t="s">
        <v>7</v>
      </c>
      <c r="B17" s="20">
        <v>8514.9922299999998</v>
      </c>
      <c r="C17" s="20">
        <v>7980.0996100000002</v>
      </c>
      <c r="D17" s="21">
        <f t="shared" si="0"/>
        <v>-6.2817746106152299</v>
      </c>
      <c r="E17" s="21">
        <f t="shared" si="3"/>
        <v>4.2974297833966703E-2</v>
      </c>
      <c r="F17" s="20">
        <v>85034.179459999999</v>
      </c>
      <c r="G17" s="20">
        <v>86013.099570000006</v>
      </c>
      <c r="H17" s="21">
        <f t="shared" si="1"/>
        <v>1.1512078039872067</v>
      </c>
      <c r="I17" s="21">
        <f t="shared" si="4"/>
        <v>6.8565658485009368E-2</v>
      </c>
      <c r="J17" s="20">
        <v>137540.41013999999</v>
      </c>
      <c r="K17" s="20">
        <v>136054.46262999999</v>
      </c>
      <c r="L17" s="21">
        <f t="shared" si="2"/>
        <v>-1.0803715856943266</v>
      </c>
      <c r="M17" s="21">
        <f t="shared" si="5"/>
        <v>5.277214656225649E-2</v>
      </c>
    </row>
    <row r="18" spans="1:13" ht="15.5" x14ac:dyDescent="0.35">
      <c r="A18" s="5" t="s">
        <v>30</v>
      </c>
      <c r="B18" s="18">
        <f>B19</f>
        <v>289588.08308000001</v>
      </c>
      <c r="C18" s="18">
        <f>C19</f>
        <v>258658.40145</v>
      </c>
      <c r="D18" s="19">
        <f t="shared" si="0"/>
        <v>-10.680578185758957</v>
      </c>
      <c r="E18" s="19">
        <f t="shared" si="3"/>
        <v>1.392922861168399</v>
      </c>
      <c r="F18" s="18">
        <f>F19</f>
        <v>1694006.67466</v>
      </c>
      <c r="G18" s="18">
        <f>G19</f>
        <v>1849256.2683000001</v>
      </c>
      <c r="H18" s="19">
        <f t="shared" si="1"/>
        <v>9.1646388389325484</v>
      </c>
      <c r="I18" s="19">
        <f t="shared" si="4"/>
        <v>1.4741414316819352</v>
      </c>
      <c r="J18" s="18">
        <f>J19</f>
        <v>3707293.5725699998</v>
      </c>
      <c r="K18" s="18">
        <f>K19</f>
        <v>3640922.3381099999</v>
      </c>
      <c r="L18" s="19">
        <f t="shared" si="2"/>
        <v>-1.7902880675832087</v>
      </c>
      <c r="M18" s="19">
        <f t="shared" si="5"/>
        <v>1.4122233371429875</v>
      </c>
    </row>
    <row r="19" spans="1:13" ht="14" x14ac:dyDescent="0.3">
      <c r="A19" s="6" t="s">
        <v>8</v>
      </c>
      <c r="B19" s="20">
        <v>289588.08308000001</v>
      </c>
      <c r="C19" s="20">
        <v>258658.40145</v>
      </c>
      <c r="D19" s="21">
        <f t="shared" si="0"/>
        <v>-10.680578185758957</v>
      </c>
      <c r="E19" s="21">
        <f t="shared" si="3"/>
        <v>1.392922861168399</v>
      </c>
      <c r="F19" s="20">
        <v>1694006.67466</v>
      </c>
      <c r="G19" s="20">
        <v>1849256.2683000001</v>
      </c>
      <c r="H19" s="21">
        <f t="shared" si="1"/>
        <v>9.1646388389325484</v>
      </c>
      <c r="I19" s="21">
        <f t="shared" si="4"/>
        <v>1.4741414316819352</v>
      </c>
      <c r="J19" s="20">
        <v>3707293.5725699998</v>
      </c>
      <c r="K19" s="20">
        <v>3640922.3381099999</v>
      </c>
      <c r="L19" s="21">
        <f t="shared" si="2"/>
        <v>-1.7902880675832087</v>
      </c>
      <c r="M19" s="21">
        <f t="shared" si="5"/>
        <v>1.4122233371429875</v>
      </c>
    </row>
    <row r="20" spans="1:13" ht="15.5" x14ac:dyDescent="0.35">
      <c r="A20" s="5" t="s">
        <v>31</v>
      </c>
      <c r="B20" s="18">
        <f>B21</f>
        <v>664169.18478999997</v>
      </c>
      <c r="C20" s="18">
        <f>C21</f>
        <v>546297.46771999996</v>
      </c>
      <c r="D20" s="19">
        <f t="shared" si="0"/>
        <v>-17.747242685953463</v>
      </c>
      <c r="E20" s="19">
        <f t="shared" si="3"/>
        <v>2.9419119097613731</v>
      </c>
      <c r="F20" s="18">
        <f>F21</f>
        <v>3977188.21838</v>
      </c>
      <c r="G20" s="18">
        <f>G21</f>
        <v>3797792.7066100002</v>
      </c>
      <c r="H20" s="19">
        <f t="shared" si="1"/>
        <v>-4.510611565752642</v>
      </c>
      <c r="I20" s="19">
        <f t="shared" si="4"/>
        <v>3.0274244158165806</v>
      </c>
      <c r="J20" s="18">
        <f>J21</f>
        <v>8293172.4038699996</v>
      </c>
      <c r="K20" s="18">
        <f>K21</f>
        <v>7798985.2544600004</v>
      </c>
      <c r="L20" s="19">
        <f t="shared" si="2"/>
        <v>-5.9589638963659697</v>
      </c>
      <c r="M20" s="19">
        <f t="shared" si="5"/>
        <v>3.0250326591969459</v>
      </c>
    </row>
    <row r="21" spans="1:13" ht="14" x14ac:dyDescent="0.3">
      <c r="A21" s="6" t="s">
        <v>9</v>
      </c>
      <c r="B21" s="20">
        <v>664169.18478999997</v>
      </c>
      <c r="C21" s="20">
        <v>546297.46771999996</v>
      </c>
      <c r="D21" s="21">
        <f t="shared" si="0"/>
        <v>-17.747242685953463</v>
      </c>
      <c r="E21" s="21">
        <f t="shared" si="3"/>
        <v>2.9419119097613731</v>
      </c>
      <c r="F21" s="20">
        <v>3977188.21838</v>
      </c>
      <c r="G21" s="20">
        <v>3797792.7066100002</v>
      </c>
      <c r="H21" s="21">
        <f t="shared" si="1"/>
        <v>-4.510611565752642</v>
      </c>
      <c r="I21" s="21">
        <f t="shared" si="4"/>
        <v>3.0274244158165806</v>
      </c>
      <c r="J21" s="20">
        <v>8293172.4038699996</v>
      </c>
      <c r="K21" s="20">
        <v>7798985.2544600004</v>
      </c>
      <c r="L21" s="21">
        <f t="shared" si="2"/>
        <v>-5.9589638963659697</v>
      </c>
      <c r="M21" s="21">
        <f t="shared" si="5"/>
        <v>3.0250326591969459</v>
      </c>
    </row>
    <row r="22" spans="1:13" ht="16.5" x14ac:dyDescent="0.35">
      <c r="A22" s="8" t="s">
        <v>32</v>
      </c>
      <c r="B22" s="18">
        <f>B23+B27+B29</f>
        <v>14879475.25859</v>
      </c>
      <c r="C22" s="18">
        <f>C23+C27+C29</f>
        <v>13292845.101599999</v>
      </c>
      <c r="D22" s="19">
        <f t="shared" si="0"/>
        <v>-10.663213113473413</v>
      </c>
      <c r="E22" s="19">
        <f t="shared" si="3"/>
        <v>71.584405254929365</v>
      </c>
      <c r="F22" s="18">
        <f>F23+F27+F29</f>
        <v>88238447.787059993</v>
      </c>
      <c r="G22" s="18">
        <f>G23+G27+G29</f>
        <v>88439101.475779995</v>
      </c>
      <c r="H22" s="19">
        <f t="shared" si="1"/>
        <v>0.22739938626779457</v>
      </c>
      <c r="I22" s="19">
        <f t="shared" si="4"/>
        <v>70.499554821582137</v>
      </c>
      <c r="J22" s="18">
        <f>J23+J27+J29</f>
        <v>179799719.42934999</v>
      </c>
      <c r="K22" s="18">
        <f>K23+K27+K29</f>
        <v>180853278.09890997</v>
      </c>
      <c r="L22" s="19">
        <f t="shared" si="2"/>
        <v>0.58596235461533508</v>
      </c>
      <c r="M22" s="19">
        <f t="shared" si="5"/>
        <v>70.14849431330417</v>
      </c>
    </row>
    <row r="23" spans="1:13" ht="15.5" x14ac:dyDescent="0.35">
      <c r="A23" s="5" t="s">
        <v>33</v>
      </c>
      <c r="B23" s="18">
        <f>B24+B25+B26</f>
        <v>1154613.6219000001</v>
      </c>
      <c r="C23" s="18">
        <f>C24+C25+C26</f>
        <v>922377.28399999999</v>
      </c>
      <c r="D23" s="19">
        <f>(C23-B23)/B23*100</f>
        <v>-20.11377083165176</v>
      </c>
      <c r="E23" s="19">
        <f t="shared" si="3"/>
        <v>4.9671705937391533</v>
      </c>
      <c r="F23" s="18">
        <f>F24+F25+F26</f>
        <v>7103565.68095</v>
      </c>
      <c r="G23" s="18">
        <f>G24+G25+G26</f>
        <v>6746866.7160900002</v>
      </c>
      <c r="H23" s="19">
        <f t="shared" si="1"/>
        <v>-5.0214072886885219</v>
      </c>
      <c r="I23" s="19">
        <f t="shared" si="4"/>
        <v>5.3782896025369178</v>
      </c>
      <c r="J23" s="18">
        <f>J24+J25+J26</f>
        <v>14546907.13448</v>
      </c>
      <c r="K23" s="18">
        <f>K24+K25+K26</f>
        <v>13805914.411739999</v>
      </c>
      <c r="L23" s="19">
        <f t="shared" si="2"/>
        <v>-5.0938162723514768</v>
      </c>
      <c r="M23" s="19">
        <f t="shared" si="5"/>
        <v>5.354971271641797</v>
      </c>
    </row>
    <row r="24" spans="1:13" ht="14" x14ac:dyDescent="0.3">
      <c r="A24" s="6" t="s">
        <v>10</v>
      </c>
      <c r="B24" s="20">
        <v>768961.32241000002</v>
      </c>
      <c r="C24" s="20">
        <v>645627.51333999995</v>
      </c>
      <c r="D24" s="21">
        <f t="shared" si="0"/>
        <v>-16.039013338598078</v>
      </c>
      <c r="E24" s="21">
        <f t="shared" si="3"/>
        <v>3.476822396215236</v>
      </c>
      <c r="F24" s="20">
        <v>4802260.3111199997</v>
      </c>
      <c r="G24" s="20">
        <v>4621707.7777500004</v>
      </c>
      <c r="H24" s="21">
        <f t="shared" si="1"/>
        <v>-3.7597406569551475</v>
      </c>
      <c r="I24" s="21">
        <f t="shared" si="4"/>
        <v>3.6842113432829295</v>
      </c>
      <c r="J24" s="20">
        <v>9767066.7637600005</v>
      </c>
      <c r="K24" s="20">
        <v>9371577.54067</v>
      </c>
      <c r="L24" s="21">
        <f t="shared" si="2"/>
        <v>-4.0492118325374289</v>
      </c>
      <c r="M24" s="21">
        <f t="shared" si="5"/>
        <v>3.6350021449920336</v>
      </c>
    </row>
    <row r="25" spans="1:13" ht="14" x14ac:dyDescent="0.3">
      <c r="A25" s="6" t="s">
        <v>11</v>
      </c>
      <c r="B25" s="20">
        <v>160182.64859</v>
      </c>
      <c r="C25" s="20">
        <v>99062.734589999993</v>
      </c>
      <c r="D25" s="21">
        <f t="shared" si="0"/>
        <v>-38.15638868379633</v>
      </c>
      <c r="E25" s="21">
        <f t="shared" si="3"/>
        <v>0.533470967603355</v>
      </c>
      <c r="F25" s="20">
        <v>1023690.51771</v>
      </c>
      <c r="G25" s="20">
        <v>750084.50171999994</v>
      </c>
      <c r="H25" s="21">
        <f t="shared" si="1"/>
        <v>-26.727415293643425</v>
      </c>
      <c r="I25" s="21">
        <f t="shared" si="4"/>
        <v>0.5979326176703661</v>
      </c>
      <c r="J25" s="20">
        <v>2102907.7675000001</v>
      </c>
      <c r="K25" s="20">
        <v>1585111.28599</v>
      </c>
      <c r="L25" s="21">
        <f t="shared" si="2"/>
        <v>-24.622881208222083</v>
      </c>
      <c r="M25" s="21">
        <f t="shared" si="5"/>
        <v>0.6148252948470827</v>
      </c>
    </row>
    <row r="26" spans="1:13" ht="14" x14ac:dyDescent="0.3">
      <c r="A26" s="6" t="s">
        <v>12</v>
      </c>
      <c r="B26" s="20">
        <v>225469.65090000001</v>
      </c>
      <c r="C26" s="20">
        <v>177687.03607</v>
      </c>
      <c r="D26" s="21">
        <f t="shared" si="0"/>
        <v>-21.192481843683915</v>
      </c>
      <c r="E26" s="21">
        <f t="shared" si="3"/>
        <v>0.9568772299205629</v>
      </c>
      <c r="F26" s="20">
        <v>1277614.8521199999</v>
      </c>
      <c r="G26" s="20">
        <v>1375074.4366200001</v>
      </c>
      <c r="H26" s="21">
        <f t="shared" si="1"/>
        <v>7.6282444852829743</v>
      </c>
      <c r="I26" s="21">
        <f t="shared" si="4"/>
        <v>1.0961456415836215</v>
      </c>
      <c r="J26" s="20">
        <v>2676932.6032199999</v>
      </c>
      <c r="K26" s="20">
        <v>2849225.5850800001</v>
      </c>
      <c r="L26" s="21">
        <f t="shared" si="2"/>
        <v>6.4362091766058755</v>
      </c>
      <c r="M26" s="21">
        <f t="shared" si="5"/>
        <v>1.1051438318026803</v>
      </c>
    </row>
    <row r="27" spans="1:13" ht="15.5" x14ac:dyDescent="0.35">
      <c r="A27" s="5" t="s">
        <v>34</v>
      </c>
      <c r="B27" s="18">
        <f>B28</f>
        <v>2385084.0210899999</v>
      </c>
      <c r="C27" s="18">
        <f>C28</f>
        <v>2229335.1610500002</v>
      </c>
      <c r="D27" s="19">
        <f t="shared" si="0"/>
        <v>-6.5301204763772391</v>
      </c>
      <c r="E27" s="19">
        <f t="shared" si="3"/>
        <v>12.005378111150774</v>
      </c>
      <c r="F27" s="18">
        <f>F28</f>
        <v>14653279.6644</v>
      </c>
      <c r="G27" s="18">
        <f>G28</f>
        <v>15816176.44894</v>
      </c>
      <c r="H27" s="19">
        <f t="shared" si="1"/>
        <v>7.9360853759260861</v>
      </c>
      <c r="I27" s="19">
        <f t="shared" si="4"/>
        <v>12.607923192607581</v>
      </c>
      <c r="J27" s="18">
        <f>J28</f>
        <v>31292962.25279</v>
      </c>
      <c r="K27" s="18">
        <f>K28</f>
        <v>31657935.413849998</v>
      </c>
      <c r="L27" s="19">
        <f t="shared" si="2"/>
        <v>1.1663106806945318</v>
      </c>
      <c r="M27" s="19">
        <f t="shared" si="5"/>
        <v>12.279326787401992</v>
      </c>
    </row>
    <row r="28" spans="1:13" ht="14" x14ac:dyDescent="0.3">
      <c r="A28" s="6" t="s">
        <v>13</v>
      </c>
      <c r="B28" s="20">
        <v>2385084.0210899999</v>
      </c>
      <c r="C28" s="20">
        <v>2229335.1610500002</v>
      </c>
      <c r="D28" s="21">
        <f t="shared" si="0"/>
        <v>-6.5301204763772391</v>
      </c>
      <c r="E28" s="21">
        <f t="shared" si="3"/>
        <v>12.005378111150774</v>
      </c>
      <c r="F28" s="20">
        <v>14653279.6644</v>
      </c>
      <c r="G28" s="20">
        <v>15816176.44894</v>
      </c>
      <c r="H28" s="21">
        <f t="shared" si="1"/>
        <v>7.9360853759260861</v>
      </c>
      <c r="I28" s="21">
        <f t="shared" si="4"/>
        <v>12.607923192607581</v>
      </c>
      <c r="J28" s="20">
        <v>31292962.25279</v>
      </c>
      <c r="K28" s="20">
        <v>31657935.413849998</v>
      </c>
      <c r="L28" s="21">
        <f t="shared" si="2"/>
        <v>1.1663106806945318</v>
      </c>
      <c r="M28" s="21">
        <f t="shared" si="5"/>
        <v>12.279326787401992</v>
      </c>
    </row>
    <row r="29" spans="1:13" ht="15.5" x14ac:dyDescent="0.35">
      <c r="A29" s="5" t="s">
        <v>35</v>
      </c>
      <c r="B29" s="18">
        <f>B30+B31+B32+B33+B34+B35+B36+B37+B38+B39+B40+B41</f>
        <v>11339777.615599999</v>
      </c>
      <c r="C29" s="18">
        <f>C30+C31+C32+C33+C34+C35+C36+C37+C38+C39+C40+C41</f>
        <v>10141132.656549998</v>
      </c>
      <c r="D29" s="19">
        <f t="shared" si="0"/>
        <v>-10.570268656777182</v>
      </c>
      <c r="E29" s="19">
        <f t="shared" si="3"/>
        <v>54.611856550039427</v>
      </c>
      <c r="F29" s="18">
        <f>F30+F31+F32+F33+F34+F35+F36+F37+F38+F39+F40+F41</f>
        <v>66481602.441709995</v>
      </c>
      <c r="G29" s="18">
        <f>G30+G31+G32+G33+G34+G35+G36+G37+G38+G39+G40+G41</f>
        <v>65876058.310749993</v>
      </c>
      <c r="H29" s="19">
        <f t="shared" si="1"/>
        <v>-0.91084466787775453</v>
      </c>
      <c r="I29" s="19">
        <f t="shared" si="4"/>
        <v>52.513342026437648</v>
      </c>
      <c r="J29" s="18">
        <f>J30+J31+J32+J33+J34+J35+J36+J37+J38+J39+J40+J41</f>
        <v>133959850.04207999</v>
      </c>
      <c r="K29" s="18">
        <f>K30+K31+K32+K33+K34+K35+K36+K37+K38+K39+K40+K41</f>
        <v>135389428.27331999</v>
      </c>
      <c r="L29" s="19">
        <f t="shared" si="2"/>
        <v>1.067169178519489</v>
      </c>
      <c r="M29" s="19">
        <f t="shared" si="5"/>
        <v>52.514196254260384</v>
      </c>
    </row>
    <row r="30" spans="1:13" ht="14" x14ac:dyDescent="0.3">
      <c r="A30" s="12" t="s">
        <v>14</v>
      </c>
      <c r="B30" s="20">
        <v>1651364.36472</v>
      </c>
      <c r="C30" s="20">
        <v>1299385.2228600001</v>
      </c>
      <c r="D30" s="21">
        <f t="shared" si="0"/>
        <v>-21.314444551410695</v>
      </c>
      <c r="E30" s="21">
        <f t="shared" si="3"/>
        <v>6.9974273877817978</v>
      </c>
      <c r="F30" s="20">
        <v>9985376.9476399999</v>
      </c>
      <c r="G30" s="20">
        <v>8702526.1702699997</v>
      </c>
      <c r="H30" s="21">
        <f t="shared" si="1"/>
        <v>-12.847294439627504</v>
      </c>
      <c r="I30" s="21">
        <f t="shared" si="4"/>
        <v>6.9372507249547688</v>
      </c>
      <c r="J30" s="20">
        <v>20395744.169059999</v>
      </c>
      <c r="K30" s="20">
        <v>17961226.59826</v>
      </c>
      <c r="L30" s="21">
        <f t="shared" si="2"/>
        <v>-11.936399822533179</v>
      </c>
      <c r="M30" s="21">
        <f t="shared" si="5"/>
        <v>6.9667136539207863</v>
      </c>
    </row>
    <row r="31" spans="1:13" ht="14" x14ac:dyDescent="0.3">
      <c r="A31" s="6" t="s">
        <v>15</v>
      </c>
      <c r="B31" s="20">
        <v>2985684.47566</v>
      </c>
      <c r="C31" s="20">
        <v>2616861.8214199999</v>
      </c>
      <c r="D31" s="21">
        <f t="shared" si="0"/>
        <v>-12.353035200026287</v>
      </c>
      <c r="E31" s="21">
        <f t="shared" si="3"/>
        <v>14.092280146868951</v>
      </c>
      <c r="F31" s="20">
        <v>17308168.118170001</v>
      </c>
      <c r="G31" s="20">
        <v>17701161.615279999</v>
      </c>
      <c r="H31" s="21">
        <f t="shared" si="1"/>
        <v>2.2705666736472017</v>
      </c>
      <c r="I31" s="21">
        <f t="shared" si="4"/>
        <v>14.110546046692654</v>
      </c>
      <c r="J31" s="20">
        <v>33033273.435789999</v>
      </c>
      <c r="K31" s="20">
        <v>35383995.153449997</v>
      </c>
      <c r="L31" s="21">
        <f t="shared" si="2"/>
        <v>7.1162239559131981</v>
      </c>
      <c r="M31" s="21">
        <f t="shared" si="5"/>
        <v>13.724572807833054</v>
      </c>
    </row>
    <row r="32" spans="1:13" ht="14" x14ac:dyDescent="0.3">
      <c r="A32" s="6" t="s">
        <v>16</v>
      </c>
      <c r="B32" s="20">
        <v>185343.29347</v>
      </c>
      <c r="C32" s="20">
        <v>222426.84539</v>
      </c>
      <c r="D32" s="21">
        <f t="shared" si="0"/>
        <v>20.008035481468557</v>
      </c>
      <c r="E32" s="21">
        <f t="shared" si="3"/>
        <v>1.1978092965257516</v>
      </c>
      <c r="F32" s="20">
        <v>675225.31577999995</v>
      </c>
      <c r="G32" s="20">
        <v>923516.10617000004</v>
      </c>
      <c r="H32" s="21">
        <f t="shared" si="1"/>
        <v>36.771546413834031</v>
      </c>
      <c r="I32" s="21">
        <f t="shared" si="4"/>
        <v>0.73618425864917214</v>
      </c>
      <c r="J32" s="20">
        <v>1450079.3238900001</v>
      </c>
      <c r="K32" s="20">
        <v>2188187.5095899999</v>
      </c>
      <c r="L32" s="21">
        <f t="shared" si="2"/>
        <v>50.901228197636939</v>
      </c>
      <c r="M32" s="21">
        <f t="shared" si="5"/>
        <v>0.84874358201551714</v>
      </c>
    </row>
    <row r="33" spans="1:13" ht="14" x14ac:dyDescent="0.3">
      <c r="A33" s="6" t="s">
        <v>17</v>
      </c>
      <c r="B33" s="20">
        <v>1337226.47003</v>
      </c>
      <c r="C33" s="20">
        <v>1192858.4172400001</v>
      </c>
      <c r="D33" s="21">
        <f t="shared" si="0"/>
        <v>-10.796080994923848</v>
      </c>
      <c r="E33" s="21">
        <f t="shared" si="3"/>
        <v>6.4237610307505788</v>
      </c>
      <c r="F33" s="20">
        <v>7920525.7194999997</v>
      </c>
      <c r="G33" s="20">
        <v>7845444.0710899998</v>
      </c>
      <c r="H33" s="21">
        <f t="shared" si="1"/>
        <v>-0.94793768834248038</v>
      </c>
      <c r="I33" s="21">
        <f t="shared" si="4"/>
        <v>6.2540245791725804</v>
      </c>
      <c r="J33" s="20">
        <v>15750527.28974</v>
      </c>
      <c r="K33" s="20">
        <v>16127637.11038</v>
      </c>
      <c r="L33" s="21">
        <f t="shared" si="2"/>
        <v>2.3942679105457723</v>
      </c>
      <c r="M33" s="21">
        <f t="shared" si="5"/>
        <v>6.2555098365747757</v>
      </c>
    </row>
    <row r="34" spans="1:13" ht="14" x14ac:dyDescent="0.3">
      <c r="A34" s="6" t="s">
        <v>18</v>
      </c>
      <c r="B34" s="20">
        <v>975657.32883000001</v>
      </c>
      <c r="C34" s="20">
        <v>768444.23832</v>
      </c>
      <c r="D34" s="21">
        <f t="shared" si="0"/>
        <v>-21.238306153912479</v>
      </c>
      <c r="E34" s="21">
        <f t="shared" si="3"/>
        <v>4.1382129522515285</v>
      </c>
      <c r="F34" s="20">
        <v>5518978.5371500002</v>
      </c>
      <c r="G34" s="20">
        <v>5444731.10836</v>
      </c>
      <c r="H34" s="21">
        <f t="shared" si="1"/>
        <v>-1.345311062368103</v>
      </c>
      <c r="I34" s="21">
        <f t="shared" si="4"/>
        <v>4.3402874165079721</v>
      </c>
      <c r="J34" s="20">
        <v>10919877.476</v>
      </c>
      <c r="K34" s="20">
        <v>11255416.216739999</v>
      </c>
      <c r="L34" s="21">
        <f t="shared" si="2"/>
        <v>3.0727335675464804</v>
      </c>
      <c r="M34" s="21">
        <f t="shared" si="5"/>
        <v>4.3656963742843873</v>
      </c>
    </row>
    <row r="35" spans="1:13" ht="14" x14ac:dyDescent="0.3">
      <c r="A35" s="6" t="s">
        <v>19</v>
      </c>
      <c r="B35" s="20">
        <v>1088772.3809499999</v>
      </c>
      <c r="C35" s="20">
        <v>937443.78315000003</v>
      </c>
      <c r="D35" s="21">
        <f t="shared" si="0"/>
        <v>-13.899011441487824</v>
      </c>
      <c r="E35" s="21">
        <f t="shared" si="3"/>
        <v>5.048306450862535</v>
      </c>
      <c r="F35" s="20">
        <v>6503375.00746</v>
      </c>
      <c r="G35" s="20">
        <v>6066084.4335000003</v>
      </c>
      <c r="H35" s="21">
        <f t="shared" si="1"/>
        <v>-6.7240559472333237</v>
      </c>
      <c r="I35" s="21">
        <f t="shared" si="4"/>
        <v>4.8356015035837698</v>
      </c>
      <c r="J35" s="20">
        <v>13072206.54538</v>
      </c>
      <c r="K35" s="20">
        <v>12028330.06563</v>
      </c>
      <c r="L35" s="21">
        <f t="shared" si="2"/>
        <v>-7.9854650102581832</v>
      </c>
      <c r="M35" s="21">
        <f t="shared" si="5"/>
        <v>4.6654904576621945</v>
      </c>
    </row>
    <row r="36" spans="1:13" ht="14" x14ac:dyDescent="0.3">
      <c r="A36" s="6" t="s">
        <v>20</v>
      </c>
      <c r="B36" s="20">
        <v>1314429.0674399999</v>
      </c>
      <c r="C36" s="20">
        <v>1323107.3367399999</v>
      </c>
      <c r="D36" s="21">
        <f t="shared" si="0"/>
        <v>0.66023108549341203</v>
      </c>
      <c r="E36" s="21">
        <f t="shared" si="3"/>
        <v>7.1251753153706856</v>
      </c>
      <c r="F36" s="20">
        <v>7177336.4010100001</v>
      </c>
      <c r="G36" s="20">
        <v>7936756.8473100001</v>
      </c>
      <c r="H36" s="21">
        <f t="shared" si="1"/>
        <v>10.580811653096458</v>
      </c>
      <c r="I36" s="21">
        <f t="shared" si="4"/>
        <v>6.3268148943794316</v>
      </c>
      <c r="J36" s="20">
        <v>16374873.01911</v>
      </c>
      <c r="K36" s="20">
        <v>15618912.29764</v>
      </c>
      <c r="L36" s="21">
        <f t="shared" si="2"/>
        <v>-4.6165898238586029</v>
      </c>
      <c r="M36" s="21">
        <f t="shared" si="5"/>
        <v>6.0581881180598822</v>
      </c>
    </row>
    <row r="37" spans="1:13" ht="14" x14ac:dyDescent="0.3">
      <c r="A37" s="7" t="s">
        <v>21</v>
      </c>
      <c r="B37" s="20">
        <v>411994.45650999999</v>
      </c>
      <c r="C37" s="20">
        <v>336493.21341000003</v>
      </c>
      <c r="D37" s="21">
        <f t="shared" si="0"/>
        <v>-18.325791016600096</v>
      </c>
      <c r="E37" s="21">
        <f t="shared" si="3"/>
        <v>1.812077577837385</v>
      </c>
      <c r="F37" s="20">
        <v>2388258.0803299998</v>
      </c>
      <c r="G37" s="20">
        <v>2164692.7102299999</v>
      </c>
      <c r="H37" s="21">
        <f t="shared" si="1"/>
        <v>-9.3610222421652427</v>
      </c>
      <c r="I37" s="21">
        <f t="shared" si="4"/>
        <v>1.725592750832424</v>
      </c>
      <c r="J37" s="20">
        <v>5007792.8521100003</v>
      </c>
      <c r="K37" s="20">
        <v>4375319.61032</v>
      </c>
      <c r="L37" s="21">
        <f t="shared" si="2"/>
        <v>-12.629780433579874</v>
      </c>
      <c r="M37" s="21">
        <f t="shared" si="5"/>
        <v>1.6970777971498134</v>
      </c>
    </row>
    <row r="38" spans="1:13" ht="14" x14ac:dyDescent="0.3">
      <c r="A38" s="6" t="s">
        <v>22</v>
      </c>
      <c r="B38" s="20">
        <v>440293.05599999998</v>
      </c>
      <c r="C38" s="20">
        <v>402586.38488999999</v>
      </c>
      <c r="D38" s="21">
        <f t="shared" si="0"/>
        <v>-8.5639940480914589</v>
      </c>
      <c r="E38" s="21">
        <f t="shared" si="3"/>
        <v>2.1680014102183383</v>
      </c>
      <c r="F38" s="20">
        <v>3054533.3391700001</v>
      </c>
      <c r="G38" s="20">
        <v>2788943.63491</v>
      </c>
      <c r="H38" s="21">
        <f t="shared" si="1"/>
        <v>-8.694935519419408</v>
      </c>
      <c r="I38" s="21">
        <f t="shared" si="4"/>
        <v>2.223216670032389</v>
      </c>
      <c r="J38" s="20">
        <v>6213619.3505800003</v>
      </c>
      <c r="K38" s="20">
        <v>7386550.8383900002</v>
      </c>
      <c r="L38" s="21">
        <f t="shared" si="2"/>
        <v>18.876783749241323</v>
      </c>
      <c r="M38" s="21">
        <f t="shared" si="5"/>
        <v>2.8650595937683256</v>
      </c>
    </row>
    <row r="39" spans="1:13" ht="14" x14ac:dyDescent="0.3">
      <c r="A39" s="6" t="s">
        <v>23</v>
      </c>
      <c r="B39" s="20">
        <v>332633.21338999999</v>
      </c>
      <c r="C39" s="20">
        <v>563362.47615999996</v>
      </c>
      <c r="D39" s="21">
        <f>(C39-B39)/B39*100</f>
        <v>69.364469175685869</v>
      </c>
      <c r="E39" s="21">
        <f t="shared" si="3"/>
        <v>3.0338101054080457</v>
      </c>
      <c r="F39" s="20">
        <v>2371463.64059</v>
      </c>
      <c r="G39" s="20">
        <v>2882624.37457</v>
      </c>
      <c r="H39" s="21">
        <f t="shared" si="1"/>
        <v>21.554651955482967</v>
      </c>
      <c r="I39" s="21">
        <f t="shared" si="4"/>
        <v>2.2978946159994815</v>
      </c>
      <c r="J39" s="20">
        <v>4780765.6283499999</v>
      </c>
      <c r="K39" s="20">
        <v>6056401.2349399999</v>
      </c>
      <c r="L39" s="21">
        <f t="shared" si="2"/>
        <v>26.682663526224022</v>
      </c>
      <c r="M39" s="21">
        <f t="shared" si="5"/>
        <v>2.3491276025194563</v>
      </c>
    </row>
    <row r="40" spans="1:13" ht="14" x14ac:dyDescent="0.3">
      <c r="A40" s="6" t="s">
        <v>24</v>
      </c>
      <c r="B40" s="20">
        <v>616379.50859999994</v>
      </c>
      <c r="C40" s="20">
        <v>478162.91697000002</v>
      </c>
      <c r="D40" s="21">
        <f>(C40-B40)/B40*100</f>
        <v>-22.423943317638049</v>
      </c>
      <c r="E40" s="21">
        <f t="shared" si="3"/>
        <v>2.5749948761638417</v>
      </c>
      <c r="F40" s="20">
        <v>3578361.3349100002</v>
      </c>
      <c r="G40" s="20">
        <v>3419577.2390600001</v>
      </c>
      <c r="H40" s="21">
        <f t="shared" si="1"/>
        <v>-4.437341033755434</v>
      </c>
      <c r="I40" s="21">
        <f t="shared" si="4"/>
        <v>2.7259285656330077</v>
      </c>
      <c r="J40" s="20">
        <v>6894152.1178000001</v>
      </c>
      <c r="K40" s="20">
        <v>7007451.6379800001</v>
      </c>
      <c r="L40" s="21">
        <f t="shared" si="2"/>
        <v>1.6434148571725327</v>
      </c>
      <c r="M40" s="21">
        <f t="shared" si="5"/>
        <v>2.7180164304721925</v>
      </c>
    </row>
    <row r="41" spans="1:13" ht="14" x14ac:dyDescent="0.3">
      <c r="A41" s="6" t="s">
        <v>25</v>
      </c>
      <c r="B41" s="20">
        <v>0</v>
      </c>
      <c r="C41" s="20">
        <v>0</v>
      </c>
      <c r="D41" s="21" t="e">
        <f t="shared" si="0"/>
        <v>#DIV/0!</v>
      </c>
      <c r="E41" s="21">
        <f t="shared" si="3"/>
        <v>0</v>
      </c>
      <c r="F41" s="20">
        <v>0</v>
      </c>
      <c r="G41" s="20">
        <v>0</v>
      </c>
      <c r="H41" s="21" t="e">
        <f t="shared" si="1"/>
        <v>#DIV/0!</v>
      </c>
      <c r="I41" s="21">
        <f t="shared" si="4"/>
        <v>0</v>
      </c>
      <c r="J41" s="20">
        <v>66938.834270000007</v>
      </c>
      <c r="K41" s="20">
        <v>0</v>
      </c>
      <c r="L41" s="21">
        <f t="shared" si="2"/>
        <v>-100</v>
      </c>
      <c r="M41" s="21">
        <f t="shared" si="5"/>
        <v>0</v>
      </c>
    </row>
    <row r="42" spans="1:13" ht="15.5" x14ac:dyDescent="0.35">
      <c r="A42" s="9" t="s">
        <v>36</v>
      </c>
      <c r="B42" s="18">
        <f>B43</f>
        <v>482339.12163000001</v>
      </c>
      <c r="C42" s="18">
        <f>C43</f>
        <v>433583.69818000001</v>
      </c>
      <c r="D42" s="19">
        <f t="shared" si="0"/>
        <v>-10.108121291351534</v>
      </c>
      <c r="E42" s="19">
        <f t="shared" si="3"/>
        <v>2.3349276189724213</v>
      </c>
      <c r="F42" s="18">
        <f>F43</f>
        <v>2812811.6695300001</v>
      </c>
      <c r="G42" s="18">
        <f>G43</f>
        <v>2843545.5074700001</v>
      </c>
      <c r="H42" s="19">
        <f t="shared" si="1"/>
        <v>1.0926376007653364</v>
      </c>
      <c r="I42" s="19">
        <f t="shared" si="4"/>
        <v>2.2667427534465103</v>
      </c>
      <c r="J42" s="18">
        <f>J43</f>
        <v>5912473.8520900002</v>
      </c>
      <c r="K42" s="18">
        <f>K43</f>
        <v>5775356.8919700002</v>
      </c>
      <c r="L42" s="19">
        <f t="shared" si="2"/>
        <v>-2.3191131758076273</v>
      </c>
      <c r="M42" s="19">
        <f t="shared" si="5"/>
        <v>2.2401174828143819</v>
      </c>
    </row>
    <row r="43" spans="1:13" ht="14" x14ac:dyDescent="0.3">
      <c r="A43" s="6" t="s">
        <v>26</v>
      </c>
      <c r="B43" s="20">
        <v>482339.12163000001</v>
      </c>
      <c r="C43" s="20">
        <v>433583.69818000001</v>
      </c>
      <c r="D43" s="21">
        <f t="shared" si="0"/>
        <v>-10.108121291351534</v>
      </c>
      <c r="E43" s="21">
        <f t="shared" si="3"/>
        <v>2.3349276189724213</v>
      </c>
      <c r="F43" s="20">
        <v>2812811.6695300001</v>
      </c>
      <c r="G43" s="20">
        <v>2843545.5074700001</v>
      </c>
      <c r="H43" s="21">
        <f t="shared" si="1"/>
        <v>1.0926376007653364</v>
      </c>
      <c r="I43" s="21">
        <f t="shared" si="4"/>
        <v>2.2667427534465103</v>
      </c>
      <c r="J43" s="20">
        <v>5912473.8520900002</v>
      </c>
      <c r="K43" s="20">
        <v>5775356.8919700002</v>
      </c>
      <c r="L43" s="21">
        <f t="shared" si="2"/>
        <v>-2.3191131758076273</v>
      </c>
      <c r="M43" s="21">
        <f t="shared" si="5"/>
        <v>2.2401174828143819</v>
      </c>
    </row>
    <row r="44" spans="1:13" ht="15.5" x14ac:dyDescent="0.35">
      <c r="A44" s="5" t="s">
        <v>37</v>
      </c>
      <c r="B44" s="18">
        <f>B8+B22+B42</f>
        <v>17928266.688410003</v>
      </c>
      <c r="C44" s="18">
        <f>C8+C22+C42</f>
        <v>16178184.654939998</v>
      </c>
      <c r="D44" s="19">
        <f t="shared" si="0"/>
        <v>-9.7615796545539553</v>
      </c>
      <c r="E44" s="19">
        <f t="shared" si="3"/>
        <v>87.122487155808997</v>
      </c>
      <c r="F44" s="22">
        <f>F8+F22+F42</f>
        <v>107636993.14019001</v>
      </c>
      <c r="G44" s="22">
        <f>G8+G22+G42</f>
        <v>108771215.01924999</v>
      </c>
      <c r="H44" s="23">
        <f t="shared" si="1"/>
        <v>1.0537472721694641</v>
      </c>
      <c r="I44" s="23">
        <f t="shared" si="4"/>
        <v>86.707373868557085</v>
      </c>
      <c r="J44" s="22">
        <f>J8+J22+J42</f>
        <v>220114045.98812997</v>
      </c>
      <c r="K44" s="22">
        <f>K8+K22+K42</f>
        <v>222612645.14562997</v>
      </c>
      <c r="L44" s="23">
        <f t="shared" si="2"/>
        <v>1.1351384443838446</v>
      </c>
      <c r="M44" s="23">
        <f t="shared" si="5"/>
        <v>86.345915519028367</v>
      </c>
    </row>
    <row r="45" spans="1:13" ht="15.5" x14ac:dyDescent="0.35">
      <c r="A45" s="5" t="s">
        <v>46</v>
      </c>
      <c r="B45" s="24">
        <f>B46-B44</f>
        <v>2833433.8515899964</v>
      </c>
      <c r="C45" s="24">
        <f>C46-C44</f>
        <v>2391285.9640600011</v>
      </c>
      <c r="D45" s="25">
        <f t="shared" si="0"/>
        <v>-15.604665952652526</v>
      </c>
      <c r="E45" s="25">
        <f t="shared" si="3"/>
        <v>12.877512844191012</v>
      </c>
      <c r="F45" s="24">
        <f>F46-F44</f>
        <v>15406616.551809996</v>
      </c>
      <c r="G45" s="24">
        <f>G46-G44</f>
        <v>16675111.130750015</v>
      </c>
      <c r="H45" s="26">
        <f t="shared" si="1"/>
        <v>8.2334403188024687</v>
      </c>
      <c r="I45" s="25">
        <f t="shared" si="4"/>
        <v>13.292626131442923</v>
      </c>
      <c r="J45" s="24">
        <f>J46-J44</f>
        <v>31409307.567870021</v>
      </c>
      <c r="K45" s="24">
        <f>K46-K44</f>
        <v>35202265.736370027</v>
      </c>
      <c r="L45" s="26">
        <f t="shared" si="2"/>
        <v>12.075905081014877</v>
      </c>
      <c r="M45" s="25">
        <f t="shared" si="5"/>
        <v>13.65408448097164</v>
      </c>
    </row>
    <row r="46" spans="1:13" ht="20" x14ac:dyDescent="0.25">
      <c r="B46" s="11">
        <v>20761700.539999999</v>
      </c>
      <c r="C46" s="11">
        <v>18569470.618999999</v>
      </c>
      <c r="D46" s="13">
        <f t="shared" si="0"/>
        <v>-10.559009445186806</v>
      </c>
      <c r="E46" s="27">
        <f t="shared" si="3"/>
        <v>100</v>
      </c>
      <c r="F46" s="11">
        <v>123043609.692</v>
      </c>
      <c r="G46" s="11">
        <v>125446326.15000001</v>
      </c>
      <c r="H46" s="13">
        <f t="shared" si="1"/>
        <v>1.9527356715350193</v>
      </c>
      <c r="I46" s="27">
        <f t="shared" si="4"/>
        <v>100</v>
      </c>
      <c r="J46" s="11">
        <v>251523353.55599999</v>
      </c>
      <c r="K46" s="11">
        <v>257814910.882</v>
      </c>
      <c r="L46" s="13">
        <f t="shared" si="2"/>
        <v>2.5013809799570885</v>
      </c>
      <c r="M46" s="27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2024-07-04T06:57:09Z</dcterms:modified>
</cp:coreProperties>
</file>